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HP\Desktop\2024\I.E. LA PLAYA\SED\RENDICIÓN DE CUENTAS 2024\"/>
    </mc:Choice>
  </mc:AlternateContent>
  <xr:revisionPtr revIDLastSave="0" documentId="13_ncr:1_{B764C8FB-0191-4617-B309-89754028ADE1}" xr6:coauthVersionLast="47" xr6:coauthVersionMax="47" xr10:uidLastSave="{00000000-0000-0000-0000-000000000000}"/>
  <bookViews>
    <workbookView xWindow="-120" yWindow="-120" windowWidth="20730" windowHeight="11040" activeTab="3" xr2:uid="{9FC122E7-D30D-4AFB-A4B3-65698B9D4F7E}"/>
  </bookViews>
  <sheets>
    <sheet name="INGRESOS Y COMP" sheetId="1" r:id="rId1"/>
    <sheet name="RESUMEN EJECUCION GASTOS" sheetId="3" r:id="rId2"/>
    <sheet name="SALDOS CONTABLES" sheetId="4" r:id="rId3"/>
    <sheet name="ESTADOS FINAN" sheetId="5"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 l="1"/>
  <c r="H6" i="4"/>
  <c r="E7" i="1"/>
  <c r="E6" i="1"/>
  <c r="E5" i="1"/>
  <c r="G7" i="1"/>
  <c r="G6" i="1"/>
  <c r="G5" i="1"/>
  <c r="D8" i="1"/>
  <c r="F5" i="1" s="1"/>
  <c r="D16" i="3"/>
  <c r="D20" i="3" s="1"/>
  <c r="G8" i="1" l="1"/>
  <c r="G15" i="1" s="1"/>
  <c r="F7" i="1"/>
  <c r="F6" i="1"/>
  <c r="F8" i="1" l="1"/>
  <c r="B8" i="1"/>
</calcChain>
</file>

<file path=xl/sharedStrings.xml><?xml version="1.0" encoding="utf-8"?>
<sst xmlns="http://schemas.openxmlformats.org/spreadsheetml/2006/main" count="138" uniqueCount="109">
  <si>
    <t>SGP Educación - Calidad por gratuidad Institución Educativa</t>
  </si>
  <si>
    <t>FUENTE</t>
  </si>
  <si>
    <t>VALOR DEL INGRESO</t>
  </si>
  <si>
    <t>Transferencias Departamentales</t>
  </si>
  <si>
    <t>TOTAL</t>
  </si>
  <si>
    <t>DETALLE DEL INGRESO</t>
  </si>
  <si>
    <t>SGP-Gratuidad educativa vigencia 2024</t>
  </si>
  <si>
    <t>Intereses generados por depositos bancarios, cta maestra $236.355, y cta recursos propios $100.207</t>
  </si>
  <si>
    <t>N. CONTRATO</t>
  </si>
  <si>
    <t>OBJETO</t>
  </si>
  <si>
    <t>VALOR</t>
  </si>
  <si>
    <t>NOMBRE CONTRATISTA</t>
  </si>
  <si>
    <t>C.C./NIT</t>
  </si>
  <si>
    <t>RUBRO PRESUPUESTAL</t>
  </si>
  <si>
    <t>FECHA INICIO</t>
  </si>
  <si>
    <t>FECHA TERMINACIÓN</t>
  </si>
  <si>
    <t>SGP</t>
  </si>
  <si>
    <t>ANNA LUISA QUITIAQUEZ TUMBAQUI</t>
  </si>
  <si>
    <t>2.1.2.02.02.008.01</t>
  </si>
  <si>
    <t>2.3.2.01.01.003.05.03</t>
  </si>
  <si>
    <t>2.1.2.02.01.003.01</t>
  </si>
  <si>
    <t>2.1.2.02.01.004.01</t>
  </si>
  <si>
    <t>SED</t>
  </si>
  <si>
    <t>FREDY ANDRES TUMBAQUI TUMBAQUI</t>
  </si>
  <si>
    <t>ESTADO DEL CTTO</t>
  </si>
  <si>
    <t>TOTAL EJECUCIÓN CON CONTRATOS</t>
  </si>
  <si>
    <t>LIQUIDADO</t>
  </si>
  <si>
    <t>GASTOS FINANCIEROS</t>
  </si>
  <si>
    <t>TOTAL EJECUTADO</t>
  </si>
  <si>
    <t>VALOR EJECUTADO</t>
  </si>
  <si>
    <t>Rendimientos Financieros periodo 2024</t>
  </si>
  <si>
    <t>SALDO POR EJECUTAR</t>
  </si>
  <si>
    <t>% DE EJECUCIÓN POR FUENTE</t>
  </si>
  <si>
    <t>% DE EJECUCIÓN EN RELACIÓN AL INGRESO TOTAL</t>
  </si>
  <si>
    <t>CODIGO</t>
  </si>
  <si>
    <t xml:space="preserve"> CUENTA</t>
  </si>
  <si>
    <t xml:space="preserve"> MOVIMIENTO DEBITO</t>
  </si>
  <si>
    <t xml:space="preserve"> MOVIMIENTO CREDITO</t>
  </si>
  <si>
    <t>Cuenta Gratuidad</t>
  </si>
  <si>
    <t>Cuenta Pagadora</t>
  </si>
  <si>
    <t>SALDO INICIAL</t>
  </si>
  <si>
    <t>SALDO FINAL</t>
  </si>
  <si>
    <t>NOMBRE</t>
  </si>
  <si>
    <t>ARCHIVO</t>
  </si>
  <si>
    <t>ESTADO DE SITUACIÓN FINANCIERA</t>
  </si>
  <si>
    <t>ESTADO DE RESULTADOS</t>
  </si>
  <si>
    <t>CAMBIOS EN EL PATRIMONIO</t>
  </si>
  <si>
    <t>E. FLUJO DE EFECTIVO</t>
  </si>
  <si>
    <t>NOTAS A LOS ESTADOS FINANCIEROS</t>
  </si>
  <si>
    <t>CERTIFICADO ESTADOS FINANCIEROS</t>
  </si>
  <si>
    <t>RELACIÓN DE INGRESOS</t>
  </si>
  <si>
    <t>RELACIÓN DE PAGOS</t>
  </si>
  <si>
    <t>EJECUCIÓN DE INGRESOS</t>
  </si>
  <si>
    <t>EJECUCIÓN DE GASTOS</t>
  </si>
  <si>
    <t>LIBRO MAYOR Y BALANCE</t>
  </si>
  <si>
    <t>INFORMACIÓN DE INGRESOS, GASTOS Y SALDOS POR EJECUTAR</t>
  </si>
  <si>
    <t>_______________________________</t>
  </si>
  <si>
    <t>RESUMEN EJECUCIÓN DE GASTOS, ASIGNACIÓN, EJECUCIÓN Y SALDOS</t>
  </si>
  <si>
    <t>SALDOS CONTABLES CUENTAS BANCARIAS</t>
  </si>
  <si>
    <t>ENLACES DE ARCHIVOS</t>
  </si>
  <si>
    <t>Inicialmente la suma de $42.390.326 para proyectos de inversion de dotación material didáctico de consumo, textos y equipos; poseriormemte la suma de $30.430.000 para dotación de medios pedagógicos tecnológicos.</t>
  </si>
  <si>
    <t>LENIS MOSQUERA MARQUINEZ</t>
  </si>
  <si>
    <t>Rectora</t>
  </si>
  <si>
    <t>PRESTACIÓN DE SERVICIOS PROFESIONALES COMO CONTADOR PÚBLICO DE LA INSTITUCIÓN EDUCATIVA AGROECOLÓGICA LA PLAYA  DEL MUNICIPIO DE FRANCISCO PIZARRO</t>
  </si>
  <si>
    <t>COMPRA DE INSUMOS DE PAPELERIA Y ESCRITORIO CON DESTINO A LA INSTITUCIÓN EDUCATIVA AGROECOLÓGICA LA PLAYA DEL MUNICIPIO DE FRANCISCO PIZARRO</t>
  </si>
  <si>
    <t>OTROS</t>
  </si>
  <si>
    <t>COMPRA MATERIAL DIDACTICO DE CONSUMO Y EQUIPOS CON DESTINO A LA I.E.A. LA PLAYA, DENTRO DE LA EJECUCIÓN DEL PROYECTO DE DOTACIÓN RESOLUCIÓN N. 5088 DE 2023</t>
  </si>
  <si>
    <t>COMPRA DE LIBROS CON DESTINO A LA I.E.A. LA PLAYA DENTRO DE LA EJECUCIÓN DEL PROYECTO DE DOTACIÓN RESOLUCIÓN N. 5088 DE 2023.</t>
  </si>
  <si>
    <t>COMPRA DE IMPLEMENTOS DEPORTIVOS CON DESTINO A LA INSTITUCIÓN EDUCATIVA AGROECOLÓGICA LA PLAYA</t>
  </si>
  <si>
    <t>COMPRA DE INSTRUMENTOS, PIEZAS Y ACCESORIOS DE INSTRUMENTOS MUSICALES, CON DESTINO  ALA BANDA DE PAZ DE LA INSTITUCIÓN EDUCATIVA AGROECOLÓGICA LA PLAYA</t>
  </si>
  <si>
    <t>USO DE PLATAFOR EDUCATIVA CON DESTINO A LA INSTITUCIÓN EDUCATIVA AGROECOLÓGICA LA PLAYA</t>
  </si>
  <si>
    <t>SUMINISTRO DE PINTURA ACCESORIOS Y ELEMENTOS PARA MANTENIMIENTO DE PAREDES, CHAPAS, LLAVES DE BAÑOS PARA GARANTIZAR EL BUEN ESTADO DE LA INFRAESTRUCTURA EDUCATIVA, Y COMPRA DE HERRAMIENTAS PARA LA INSTITUCIÓN.</t>
  </si>
  <si>
    <t>COMPRA DE MEDIOS PEDAGÓGICOS PARA EL APRENDIZAJE, EN EL MARCO DE EJECUCIÓN DEL PLAN DE INVERSIÓN APROBADO MEDIANTE RESOLUCIÓN N.3610 DE JULIO DE 2024 EMITIDA POR LA SECRETARIA DE EDUCACIÓN DEL DEPARTAMENTO DE NARIÑO.</t>
  </si>
  <si>
    <t>COMPRA DE COMPUTADORES E IMPRESORA, SEGÚN PLAN DE INVERSIÓN APROBADO POR LA SECRETARIA DE EDUCACIÓN DEL DEPARTAMENTO DE NARIÑO Y RESOLUCIÓN 3610 DE JULIO DE 2024.</t>
  </si>
  <si>
    <t>MONICA LUCIA CABRERA MENA</t>
  </si>
  <si>
    <t>VILLOTA PARRA SONIA MILENA</t>
  </si>
  <si>
    <t>FRANCO ACEVEDO GLADIS ELENA</t>
  </si>
  <si>
    <t>DE LA ROSA MIDEROS MAGALI DEL CARMEN</t>
  </si>
  <si>
    <t>CHAMORRO ARAUJO DIANA CAROLINA</t>
  </si>
  <si>
    <t>FERNANDO VELASQUEZ ECHEVERRI</t>
  </si>
  <si>
    <t>HECTOR FELICIANO JIMENEZ S Y CIA LTDA</t>
  </si>
  <si>
    <t>BERNARDO ARTURO CULTYD MUESES</t>
  </si>
  <si>
    <t>2.1.2.02.01.003.02</t>
  </si>
  <si>
    <t>2.3.2.01.01.003.03.02</t>
  </si>
  <si>
    <t>2.3.2.01.01.004.01.03.01</t>
  </si>
  <si>
    <t>2.3.2.01.01.004.01.02.01</t>
  </si>
  <si>
    <t xml:space="preserve">2.3.2.02.01.001.01 </t>
  </si>
  <si>
    <t>2.1.2.02.01.003.02- 2.3.2.01.01.003.05.03- 2.3.2.01.01.003.03.01-2.3.2.01.01.003.03.02</t>
  </si>
  <si>
    <t>El valor de $526.865 corresponde al saldo sin ejecución y sin compromiso del año 2024; dichos recursos tal y como</t>
  </si>
  <si>
    <t>se muestra en la imagen se encuentran en las cuentas maestra y en la cuenta pagadora.</t>
  </si>
  <si>
    <t>En el estado de situación financiera, se refleja un incremento considerable en el rubro de propiedad,</t>
  </si>
  <si>
    <t>planta y equipo; lo que se evidencia que la institución tuvo una inversión en activos fijos de  $77.864.041</t>
  </si>
  <si>
    <t>y a su vez, en el período 2024 el gasto de uso de los activos conocido como depreciación fue por la suma de</t>
  </si>
  <si>
    <t>2324857, valor que afecta directamente el estado de resultados.</t>
  </si>
  <si>
    <t xml:space="preserve">En cuanto a pasivos, al cierre del período, la institución educativa no tiene pasivos por ningun concepto. </t>
  </si>
  <si>
    <t>El patrimonio se constituye por la suma de la totalidad de los activos de la institución menos sus pasivos.</t>
  </si>
  <si>
    <t xml:space="preserve">En ese orden de ideas el valor del patrimonio a 31 de diciembre de 2024 corresponde  a la suma de </t>
  </si>
  <si>
    <t>$76.066.049.</t>
  </si>
  <si>
    <t>RELACION DE INGRESOS ANUAL.xlsx</t>
  </si>
  <si>
    <t>RELACIÓN ANUAL DE PAGOS.xlsx</t>
  </si>
  <si>
    <t>EJECUCION ANUAL DE INGRESOS.xlsx</t>
  </si>
  <si>
    <t>EJECUCIÓN DE GASTOS ANUAL.xlsx</t>
  </si>
  <si>
    <t>FORMATO_202407_F01_AGR_ESTADO DE SITUACION FINANCIERA.pdf</t>
  </si>
  <si>
    <t>FORMATO_202407_F01_AGR_ESTADO DE RESULTADOS.pdf</t>
  </si>
  <si>
    <t>FORMATO_202407_F01_AGR_CAMBIOS EN EL PATRIMONIO.pdf</t>
  </si>
  <si>
    <t>FORMATO_202407_F01_AGR_FLUJO DE EFECTIVO.pdf</t>
  </si>
  <si>
    <t>FORMATO_202407_F01_AGR_NOTAS A LOS EE FFF.pdf</t>
  </si>
  <si>
    <t>FORMATO_202407_F01_AGR_CERTIFICADO EE FF.pdf</t>
  </si>
  <si>
    <t>FORMATO_202407_F01_AGR_LIBRO MAYOR Y BALANCE.pdf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</si>
</sst>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3" formatCode="_-* #,##0.00_-;\-* #,##0.00_-;_-* &quot;-&quot;??_-;_-@_-"/>
    <numFmt numFmtId="164" formatCode="_-* #,##0_-;\-* #,##0_-;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9"/>
      <color theme="1"/>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s>
  <fills count="6">
    <fill>
      <patternFill patternType="none"/>
    </fill>
    <fill>
      <patternFill patternType="gray125"/>
    </fill>
    <fill>
      <patternFill patternType="solid">
        <fgColor theme="5" tint="0.79998168889431442"/>
        <bgColor indexed="64"/>
      </patternFill>
    </fill>
    <fill>
      <patternFill patternType="solid">
        <fgColor rgb="FF92D050"/>
        <bgColor indexed="64"/>
      </patternFill>
    </fill>
    <fill>
      <patternFill patternType="solid">
        <fgColor rgb="FFDDEBF7"/>
        <bgColor indexed="64"/>
      </patternFill>
    </fill>
    <fill>
      <patternFill patternType="solid">
        <fgColor rgb="FFFFC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43">
    <xf numFmtId="0" fontId="0" fillId="0" borderId="0" xfId="0"/>
    <xf numFmtId="0" fontId="2" fillId="0" borderId="0" xfId="0" applyFont="1"/>
    <xf numFmtId="0" fontId="0" fillId="0" borderId="1" xfId="0" applyBorder="1"/>
    <xf numFmtId="164" fontId="0" fillId="0" borderId="0" xfId="0" applyNumberFormat="1"/>
    <xf numFmtId="164" fontId="0" fillId="0" borderId="0" xfId="1" applyNumberFormat="1" applyFont="1"/>
    <xf numFmtId="164" fontId="2" fillId="0" borderId="1" xfId="1" applyNumberFormat="1" applyFont="1" applyBorder="1"/>
    <xf numFmtId="0" fontId="5" fillId="0" borderId="1" xfId="0" applyFont="1" applyBorder="1"/>
    <xf numFmtId="14" fontId="5" fillId="0" borderId="1" xfId="0" applyNumberFormat="1" applyFont="1" applyBorder="1"/>
    <xf numFmtId="0" fontId="5" fillId="0" borderId="1" xfId="0" applyFont="1" applyBorder="1" applyAlignment="1">
      <alignment vertical="distributed"/>
    </xf>
    <xf numFmtId="0" fontId="4" fillId="2" borderId="1" xfId="0" applyFont="1" applyFill="1" applyBorder="1" applyAlignment="1">
      <alignment vertical="distributed"/>
    </xf>
    <xf numFmtId="164" fontId="5" fillId="0" borderId="1" xfId="1" applyNumberFormat="1" applyFont="1" applyFill="1" applyBorder="1"/>
    <xf numFmtId="164" fontId="4" fillId="0" borderId="1" xfId="1" applyNumberFormat="1" applyFont="1" applyFill="1" applyBorder="1"/>
    <xf numFmtId="164" fontId="2" fillId="0" borderId="1" xfId="0" applyNumberFormat="1" applyFont="1" applyBorder="1"/>
    <xf numFmtId="3" fontId="0" fillId="0" borderId="0" xfId="0" applyNumberFormat="1"/>
    <xf numFmtId="0" fontId="2" fillId="3" borderId="1" xfId="0" applyFont="1" applyFill="1" applyBorder="1"/>
    <xf numFmtId="0" fontId="2" fillId="2" borderId="1" xfId="0" applyFont="1" applyFill="1" applyBorder="1"/>
    <xf numFmtId="164" fontId="2" fillId="2" borderId="1" xfId="1" applyNumberFormat="1" applyFont="1" applyFill="1" applyBorder="1"/>
    <xf numFmtId="0" fontId="6" fillId="2" borderId="1" xfId="0" applyFont="1" applyFill="1" applyBorder="1" applyAlignment="1">
      <alignment horizontal="center" vertical="distributed"/>
    </xf>
    <xf numFmtId="0" fontId="6" fillId="2" borderId="1" xfId="0" applyFont="1" applyFill="1" applyBorder="1" applyAlignment="1">
      <alignment vertical="distributed"/>
    </xf>
    <xf numFmtId="0" fontId="6" fillId="2" borderId="1" xfId="0" applyFont="1" applyFill="1" applyBorder="1" applyAlignment="1">
      <alignment horizontal="center" vertical="center"/>
    </xf>
    <xf numFmtId="0" fontId="7" fillId="0" borderId="1" xfId="0" applyFont="1" applyBorder="1" applyAlignment="1">
      <alignment vertical="distributed"/>
    </xf>
    <xf numFmtId="164" fontId="7" fillId="0" borderId="1" xfId="1" applyNumberFormat="1" applyFont="1" applyBorder="1" applyAlignment="1">
      <alignment vertical="distributed"/>
    </xf>
    <xf numFmtId="164" fontId="7" fillId="0" borderId="1" xfId="1" applyNumberFormat="1" applyFont="1" applyBorder="1"/>
    <xf numFmtId="164" fontId="6" fillId="2" borderId="1" xfId="1" applyNumberFormat="1" applyFont="1" applyFill="1" applyBorder="1" applyAlignment="1">
      <alignment vertical="distributed"/>
    </xf>
    <xf numFmtId="0" fontId="7" fillId="2" borderId="1" xfId="0" applyFont="1" applyFill="1" applyBorder="1" applyAlignment="1">
      <alignment vertical="distributed"/>
    </xf>
    <xf numFmtId="164" fontId="6" fillId="2" borderId="1" xfId="1" applyNumberFormat="1" applyFont="1" applyFill="1" applyBorder="1"/>
    <xf numFmtId="164" fontId="7" fillId="0" borderId="1" xfId="0" applyNumberFormat="1" applyFont="1" applyBorder="1"/>
    <xf numFmtId="164" fontId="6" fillId="2" borderId="1" xfId="0" applyNumberFormat="1" applyFont="1" applyFill="1" applyBorder="1"/>
    <xf numFmtId="43" fontId="7" fillId="0" borderId="1" xfId="1" applyFont="1" applyBorder="1"/>
    <xf numFmtId="43" fontId="6" fillId="2" borderId="1" xfId="1" applyFont="1" applyFill="1" applyBorder="1"/>
    <xf numFmtId="0" fontId="8" fillId="4" borderId="4" xfId="0" applyFont="1" applyFill="1" applyBorder="1" applyAlignment="1">
      <alignment vertical="center"/>
    </xf>
    <xf numFmtId="0" fontId="8" fillId="4" borderId="5" xfId="0" applyFont="1" applyFill="1" applyBorder="1" applyAlignment="1">
      <alignment vertical="center"/>
    </xf>
    <xf numFmtId="0" fontId="9" fillId="0" borderId="6" xfId="0" applyFont="1" applyBorder="1" applyAlignment="1">
      <alignment horizontal="right" vertical="center"/>
    </xf>
    <xf numFmtId="0" fontId="9" fillId="0" borderId="7" xfId="0" applyFont="1" applyBorder="1" applyAlignment="1">
      <alignment vertical="center"/>
    </xf>
    <xf numFmtId="0" fontId="9" fillId="0" borderId="7" xfId="0" applyFont="1" applyBorder="1" applyAlignment="1">
      <alignment horizontal="right" vertical="center"/>
    </xf>
    <xf numFmtId="164" fontId="9" fillId="0" borderId="7" xfId="1" applyNumberFormat="1" applyFont="1" applyBorder="1" applyAlignment="1">
      <alignment horizontal="right" vertical="center"/>
    </xf>
    <xf numFmtId="164" fontId="9" fillId="0" borderId="8" xfId="1" applyNumberFormat="1" applyFont="1" applyBorder="1" applyAlignment="1">
      <alignment horizontal="right" vertical="center"/>
    </xf>
    <xf numFmtId="0" fontId="2" fillId="5" borderId="1" xfId="0" applyFont="1" applyFill="1" applyBorder="1" applyAlignment="1">
      <alignment horizontal="center"/>
    </xf>
    <xf numFmtId="0" fontId="3" fillId="0" borderId="1" xfId="2" applyBorder="1"/>
    <xf numFmtId="0" fontId="4" fillId="3" borderId="2" xfId="0" applyFont="1" applyFill="1" applyBorder="1" applyAlignment="1">
      <alignment horizontal="center"/>
    </xf>
    <xf numFmtId="0" fontId="4" fillId="3" borderId="3" xfId="0" applyFont="1" applyFill="1" applyBorder="1" applyAlignment="1">
      <alignment horizontal="center"/>
    </xf>
    <xf numFmtId="6" fontId="0" fillId="0" borderId="0" xfId="0" applyNumberFormat="1"/>
    <xf numFmtId="0" fontId="2" fillId="0" borderId="0" xfId="0" applyFont="1" applyAlignment="1">
      <alignment horizontal="left"/>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619125</xdr:colOff>
      <xdr:row>9</xdr:row>
      <xdr:rowOff>171450</xdr:rowOff>
    </xdr:from>
    <xdr:to>
      <xdr:col>7</xdr:col>
      <xdr:colOff>714375</xdr:colOff>
      <xdr:row>24</xdr:row>
      <xdr:rowOff>16922</xdr:rowOff>
    </xdr:to>
    <xdr:pic>
      <xdr:nvPicPr>
        <xdr:cNvPr id="2" name="Imagen 1">
          <a:extLst>
            <a:ext uri="{FF2B5EF4-FFF2-40B4-BE49-F238E27FC236}">
              <a16:creationId xmlns:a16="http://schemas.microsoft.com/office/drawing/2014/main" id="{58FA2FF5-F755-3CA9-A930-2249AB8135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25" y="1924050"/>
          <a:ext cx="6267450" cy="2702972"/>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FORMATO_202407_F01_AGR_FLUJO%20DE%20EFECTIVO.pdf" TargetMode="External"/><Relationship Id="rId3" Type="http://schemas.openxmlformats.org/officeDocument/2006/relationships/hyperlink" Target="EJECUCION%20ANUAL%20DE%20INGRESOS.xlsx" TargetMode="External"/><Relationship Id="rId7" Type="http://schemas.openxmlformats.org/officeDocument/2006/relationships/hyperlink" Target="FORMATO_202407_F01_AGR_CAMBIOS%20EN%20EL%20PATRIMONIO.pdf" TargetMode="External"/><Relationship Id="rId12" Type="http://schemas.openxmlformats.org/officeDocument/2006/relationships/printerSettings" Target="../printerSettings/printerSettings4.bin"/><Relationship Id="rId2" Type="http://schemas.openxmlformats.org/officeDocument/2006/relationships/hyperlink" Target="RELACI&#211;N%20ANUAL%20DE%20PAGOS.xlsx" TargetMode="External"/><Relationship Id="rId1" Type="http://schemas.openxmlformats.org/officeDocument/2006/relationships/hyperlink" Target="RELACION%20DE%20INGRESOS%20ANUAL.xlsx" TargetMode="External"/><Relationship Id="rId6" Type="http://schemas.openxmlformats.org/officeDocument/2006/relationships/hyperlink" Target="FORMATO_202407_F01_AGR_ESTADO%20DE%20RESULTADOS.pdf" TargetMode="External"/><Relationship Id="rId11" Type="http://schemas.openxmlformats.org/officeDocument/2006/relationships/hyperlink" Target="FORMATO_202407_F01_AGR_LIBRO%20MAYOR%20Y%20BALANCE.pdf" TargetMode="External"/><Relationship Id="rId5" Type="http://schemas.openxmlformats.org/officeDocument/2006/relationships/hyperlink" Target="FORMATO_202407_F01_AGR_ESTADO%20DE%20SITUACION%20FINANCIERA.pdf" TargetMode="External"/><Relationship Id="rId10" Type="http://schemas.openxmlformats.org/officeDocument/2006/relationships/hyperlink" Target="FORMATO_202407_F01_AGR_CERTIFICADO%20EE%20FF.pdf" TargetMode="External"/><Relationship Id="rId4" Type="http://schemas.openxmlformats.org/officeDocument/2006/relationships/hyperlink" Target="EJECUCI&#211;N%20DE%20GASTOS%20ANUAL.xlsx" TargetMode="External"/><Relationship Id="rId9" Type="http://schemas.openxmlformats.org/officeDocument/2006/relationships/hyperlink" Target="FORMATO_202407_F01_AGR_NOTAS%20A%20LOS%20EE%20FF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0A669-41A1-47CF-9009-AAF193A26AB1}">
  <dimension ref="A2:G20"/>
  <sheetViews>
    <sheetView workbookViewId="0">
      <selection activeCell="A14" sqref="A14:B16"/>
    </sheetView>
  </sheetViews>
  <sheetFormatPr baseColWidth="10" defaultRowHeight="15" x14ac:dyDescent="0.25"/>
  <cols>
    <col min="1" max="1" width="33.7109375" customWidth="1"/>
    <col min="2" max="2" width="11.7109375" bestFit="1" customWidth="1"/>
    <col min="3" max="3" width="37.42578125" hidden="1" customWidth="1"/>
    <col min="4" max="4" width="15.7109375" bestFit="1" customWidth="1"/>
    <col min="5" max="6" width="14" customWidth="1"/>
    <col min="7" max="7" width="11.7109375" customWidth="1"/>
  </cols>
  <sheetData>
    <row r="2" spans="1:7" x14ac:dyDescent="0.25">
      <c r="A2" s="1" t="s">
        <v>55</v>
      </c>
    </row>
    <row r="4" spans="1:7" ht="38.25" x14ac:dyDescent="0.25">
      <c r="A4" s="17" t="s">
        <v>1</v>
      </c>
      <c r="B4" s="17" t="s">
        <v>2</v>
      </c>
      <c r="C4" s="18" t="s">
        <v>5</v>
      </c>
      <c r="D4" s="19" t="s">
        <v>29</v>
      </c>
      <c r="E4" s="17" t="s">
        <v>32</v>
      </c>
      <c r="F4" s="17" t="s">
        <v>33</v>
      </c>
      <c r="G4" s="18" t="s">
        <v>31</v>
      </c>
    </row>
    <row r="5" spans="1:7" ht="25.5" x14ac:dyDescent="0.25">
      <c r="A5" s="20" t="s">
        <v>0</v>
      </c>
      <c r="B5" s="21">
        <v>69458756</v>
      </c>
      <c r="C5" s="20" t="s">
        <v>6</v>
      </c>
      <c r="D5" s="22">
        <v>69005327</v>
      </c>
      <c r="E5" s="28">
        <f>+D5*100/B5</f>
        <v>99.347196773866784</v>
      </c>
      <c r="F5" s="28">
        <f>+D5*100/D8</f>
        <v>48.655039155716068</v>
      </c>
      <c r="G5" s="26">
        <f>+B5-D5</f>
        <v>453429</v>
      </c>
    </row>
    <row r="6" spans="1:7" ht="76.5" x14ac:dyDescent="0.25">
      <c r="A6" s="20" t="s">
        <v>3</v>
      </c>
      <c r="B6" s="21">
        <v>72820326</v>
      </c>
      <c r="C6" s="20" t="s">
        <v>60</v>
      </c>
      <c r="D6" s="22">
        <f>+B6</f>
        <v>72820326</v>
      </c>
      <c r="E6" s="28">
        <f t="shared" ref="E6:E7" si="0">+D6*100/B6</f>
        <v>100</v>
      </c>
      <c r="F6" s="28">
        <f>+D6*100/D8</f>
        <v>51.344960844283932</v>
      </c>
      <c r="G6" s="26">
        <f t="shared" ref="G6:G7" si="1">+B6-D6</f>
        <v>0</v>
      </c>
    </row>
    <row r="7" spans="1:7" ht="38.25" x14ac:dyDescent="0.25">
      <c r="A7" s="20" t="s">
        <v>30</v>
      </c>
      <c r="B7" s="21">
        <v>73436</v>
      </c>
      <c r="C7" s="20" t="s">
        <v>7</v>
      </c>
      <c r="D7" s="22">
        <v>0</v>
      </c>
      <c r="E7" s="28">
        <f t="shared" si="0"/>
        <v>0</v>
      </c>
      <c r="F7" s="28">
        <f>+D7*100/D8</f>
        <v>0</v>
      </c>
      <c r="G7" s="26">
        <f t="shared" si="1"/>
        <v>73436</v>
      </c>
    </row>
    <row r="8" spans="1:7" x14ac:dyDescent="0.25">
      <c r="A8" s="18" t="s">
        <v>4</v>
      </c>
      <c r="B8" s="23">
        <f>SUM(B5:B7)</f>
        <v>142352518</v>
      </c>
      <c r="C8" s="24"/>
      <c r="D8" s="25">
        <f>SUM(D5:D7)</f>
        <v>141825653</v>
      </c>
      <c r="E8" s="29"/>
      <c r="F8" s="29">
        <f>SUM(F5:F7)</f>
        <v>100</v>
      </c>
      <c r="G8" s="27">
        <f>SUM(G5:G7)</f>
        <v>526865</v>
      </c>
    </row>
    <row r="11" spans="1:7" x14ac:dyDescent="0.25">
      <c r="D11" s="4"/>
    </row>
    <row r="12" spans="1:7" x14ac:dyDescent="0.25">
      <c r="D12" s="3"/>
    </row>
    <row r="13" spans="1:7" x14ac:dyDescent="0.25">
      <c r="A13" s="41"/>
    </row>
    <row r="14" spans="1:7" x14ac:dyDescent="0.25">
      <c r="A14" t="s">
        <v>56</v>
      </c>
      <c r="D14" s="3"/>
    </row>
    <row r="15" spans="1:7" x14ac:dyDescent="0.25">
      <c r="A15" s="42" t="s">
        <v>61</v>
      </c>
      <c r="B15" s="42"/>
      <c r="D15" s="3"/>
      <c r="E15" s="3"/>
      <c r="F15" s="3"/>
      <c r="G15" s="3">
        <f>+'SALDOS CONTABLES'!H6-'INGRESOS Y COMP'!G8</f>
        <v>0</v>
      </c>
    </row>
    <row r="16" spans="1:7" x14ac:dyDescent="0.25">
      <c r="A16" s="1" t="s">
        <v>62</v>
      </c>
      <c r="B16" s="1"/>
      <c r="D16" s="3"/>
    </row>
    <row r="17" spans="5:7" x14ac:dyDescent="0.25">
      <c r="E17" s="3"/>
      <c r="G17" s="3"/>
    </row>
    <row r="18" spans="5:7" x14ac:dyDescent="0.25">
      <c r="G18" s="3"/>
    </row>
    <row r="20" spans="5:7" x14ac:dyDescent="0.25">
      <c r="E20" s="3"/>
      <c r="F20" s="3"/>
    </row>
  </sheetData>
  <mergeCells count="1">
    <mergeCell ref="A15:B15"/>
  </mergeCells>
  <pageMargins left="0.70866141732283472" right="0.70866141732283472" top="0.74803149606299213" bottom="0.74803149606299213" header="0.31496062992125984" footer="0.31496062992125984"/>
  <pageSetup scale="85"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73FC3-3358-45BD-8B5D-44E5066F7399}">
  <dimension ref="A2:J28"/>
  <sheetViews>
    <sheetView topLeftCell="A13" workbookViewId="0">
      <selection activeCell="C29" sqref="C29"/>
    </sheetView>
  </sheetViews>
  <sheetFormatPr baseColWidth="10" defaultRowHeight="15" x14ac:dyDescent="0.25"/>
  <cols>
    <col min="2" max="2" width="9.5703125" customWidth="1"/>
    <col min="3" max="3" width="47.42578125" customWidth="1"/>
    <col min="4" max="4" width="12.85546875" customWidth="1"/>
    <col min="5" max="5" width="26.42578125" customWidth="1"/>
    <col min="7" max="7" width="20.42578125" bestFit="1" customWidth="1"/>
  </cols>
  <sheetData>
    <row r="2" spans="1:10" x14ac:dyDescent="0.25">
      <c r="B2" s="1" t="s">
        <v>57</v>
      </c>
    </row>
    <row r="4" spans="1:10" ht="24" x14ac:dyDescent="0.25">
      <c r="A4" s="9" t="s">
        <v>8</v>
      </c>
      <c r="B4" s="9" t="s">
        <v>1</v>
      </c>
      <c r="C4" s="9" t="s">
        <v>9</v>
      </c>
      <c r="D4" s="9" t="s">
        <v>10</v>
      </c>
      <c r="E4" s="9" t="s">
        <v>11</v>
      </c>
      <c r="F4" s="9" t="s">
        <v>12</v>
      </c>
      <c r="G4" s="9" t="s">
        <v>13</v>
      </c>
      <c r="H4" s="9" t="s">
        <v>14</v>
      </c>
      <c r="I4" s="9" t="s">
        <v>15</v>
      </c>
      <c r="J4" s="9" t="s">
        <v>24</v>
      </c>
    </row>
    <row r="5" spans="1:10" ht="48" hidden="1" x14ac:dyDescent="0.25">
      <c r="A5" s="6">
        <v>202401</v>
      </c>
      <c r="B5" s="8" t="s">
        <v>16</v>
      </c>
      <c r="C5" s="8" t="s">
        <v>63</v>
      </c>
      <c r="D5" s="10">
        <v>9000000</v>
      </c>
      <c r="E5" s="8" t="s">
        <v>17</v>
      </c>
      <c r="F5" s="6">
        <v>27105535</v>
      </c>
      <c r="G5" s="6" t="s">
        <v>18</v>
      </c>
      <c r="H5" s="7">
        <v>45443</v>
      </c>
      <c r="I5" s="7">
        <v>45639</v>
      </c>
      <c r="J5" s="6" t="s">
        <v>26</v>
      </c>
    </row>
    <row r="6" spans="1:10" ht="36" hidden="1" x14ac:dyDescent="0.25">
      <c r="A6" s="6">
        <v>202402</v>
      </c>
      <c r="B6" s="8" t="s">
        <v>16</v>
      </c>
      <c r="C6" s="8" t="s">
        <v>64</v>
      </c>
      <c r="D6" s="10">
        <v>20614551</v>
      </c>
      <c r="E6" s="8" t="s">
        <v>74</v>
      </c>
      <c r="F6" s="6">
        <v>30738981</v>
      </c>
      <c r="G6" s="7" t="s">
        <v>20</v>
      </c>
      <c r="H6" s="7">
        <v>45461</v>
      </c>
      <c r="I6" s="7">
        <v>45462</v>
      </c>
      <c r="J6" s="6" t="s">
        <v>26</v>
      </c>
    </row>
    <row r="7" spans="1:10" ht="36" hidden="1" x14ac:dyDescent="0.25">
      <c r="A7" s="6">
        <v>202403</v>
      </c>
      <c r="B7" s="8" t="s">
        <v>65</v>
      </c>
      <c r="C7" s="8" t="s">
        <v>66</v>
      </c>
      <c r="D7" s="10">
        <v>25495326</v>
      </c>
      <c r="E7" s="8" t="s">
        <v>75</v>
      </c>
      <c r="F7" s="6">
        <v>52440407</v>
      </c>
      <c r="G7" s="7" t="s">
        <v>87</v>
      </c>
      <c r="H7" s="7">
        <v>45502</v>
      </c>
      <c r="I7" s="7">
        <v>45503</v>
      </c>
      <c r="J7" s="6" t="s">
        <v>26</v>
      </c>
    </row>
    <row r="8" spans="1:10" ht="36" hidden="1" x14ac:dyDescent="0.25">
      <c r="A8" s="6">
        <v>202404</v>
      </c>
      <c r="B8" s="8" t="s">
        <v>65</v>
      </c>
      <c r="C8" s="8" t="s">
        <v>67</v>
      </c>
      <c r="D8" s="10">
        <v>16895000</v>
      </c>
      <c r="E8" s="8" t="s">
        <v>76</v>
      </c>
      <c r="F8" s="6">
        <v>43421948</v>
      </c>
      <c r="G8" s="7" t="s">
        <v>82</v>
      </c>
      <c r="H8" s="7">
        <v>45502</v>
      </c>
      <c r="I8" s="7">
        <v>45503</v>
      </c>
      <c r="J8" s="6" t="s">
        <v>26</v>
      </c>
    </row>
    <row r="9" spans="1:10" ht="24" hidden="1" x14ac:dyDescent="0.25">
      <c r="A9" s="6">
        <v>202405</v>
      </c>
      <c r="B9" s="8" t="s">
        <v>16</v>
      </c>
      <c r="C9" s="8" t="s">
        <v>68</v>
      </c>
      <c r="D9" s="10">
        <v>6270035</v>
      </c>
      <c r="E9" s="8" t="s">
        <v>77</v>
      </c>
      <c r="F9" s="6">
        <v>27080815</v>
      </c>
      <c r="G9" s="6" t="s">
        <v>84</v>
      </c>
      <c r="H9" s="7">
        <v>45524</v>
      </c>
      <c r="I9" s="7">
        <v>45526</v>
      </c>
      <c r="J9" s="6" t="s">
        <v>26</v>
      </c>
    </row>
    <row r="10" spans="1:10" ht="48" hidden="1" x14ac:dyDescent="0.25">
      <c r="A10" s="6">
        <v>202406</v>
      </c>
      <c r="B10" s="8" t="s">
        <v>16</v>
      </c>
      <c r="C10" s="8" t="s">
        <v>69</v>
      </c>
      <c r="D10" s="10">
        <v>11771000</v>
      </c>
      <c r="E10" s="8" t="s">
        <v>78</v>
      </c>
      <c r="F10" s="6">
        <v>1085257273</v>
      </c>
      <c r="G10" s="6" t="s">
        <v>85</v>
      </c>
      <c r="H10" s="7">
        <v>45532</v>
      </c>
      <c r="I10" s="7">
        <v>45534</v>
      </c>
      <c r="J10" s="6" t="s">
        <v>26</v>
      </c>
    </row>
    <row r="11" spans="1:10" ht="24" x14ac:dyDescent="0.25">
      <c r="A11" s="6">
        <v>202407</v>
      </c>
      <c r="B11" s="8" t="s">
        <v>16</v>
      </c>
      <c r="C11" s="8" t="s">
        <v>70</v>
      </c>
      <c r="D11" s="10">
        <v>2527000</v>
      </c>
      <c r="E11" s="8" t="s">
        <v>79</v>
      </c>
      <c r="F11" s="6">
        <v>16211690</v>
      </c>
      <c r="G11" s="6" t="s">
        <v>21</v>
      </c>
      <c r="H11" s="7">
        <v>45544</v>
      </c>
      <c r="I11" s="7">
        <v>45624</v>
      </c>
      <c r="J11" s="6" t="s">
        <v>26</v>
      </c>
    </row>
    <row r="12" spans="1:10" ht="60" x14ac:dyDescent="0.25">
      <c r="A12" s="6">
        <v>202408</v>
      </c>
      <c r="B12" s="8" t="s">
        <v>16</v>
      </c>
      <c r="C12" s="8" t="s">
        <v>71</v>
      </c>
      <c r="D12" s="10">
        <v>17900000</v>
      </c>
      <c r="E12" s="8" t="s">
        <v>80</v>
      </c>
      <c r="F12" s="6">
        <v>800216811</v>
      </c>
      <c r="G12" s="6" t="s">
        <v>86</v>
      </c>
      <c r="H12" s="7">
        <v>45593</v>
      </c>
      <c r="I12" s="7">
        <v>45595</v>
      </c>
      <c r="J12" s="6" t="s">
        <v>26</v>
      </c>
    </row>
    <row r="13" spans="1:10" ht="60" x14ac:dyDescent="0.25">
      <c r="A13" s="6">
        <v>202409</v>
      </c>
      <c r="B13" s="8" t="s">
        <v>22</v>
      </c>
      <c r="C13" s="8" t="s">
        <v>72</v>
      </c>
      <c r="D13" s="10">
        <v>14700000</v>
      </c>
      <c r="E13" s="8" t="s">
        <v>81</v>
      </c>
      <c r="F13" s="6">
        <v>87090279</v>
      </c>
      <c r="G13" s="6" t="s">
        <v>19</v>
      </c>
      <c r="H13" s="7">
        <v>45602</v>
      </c>
      <c r="I13" s="7">
        <v>45604</v>
      </c>
      <c r="J13" s="6" t="s">
        <v>26</v>
      </c>
    </row>
    <row r="14" spans="1:10" ht="48" x14ac:dyDescent="0.25">
      <c r="A14" s="6">
        <v>202410</v>
      </c>
      <c r="B14" s="8" t="s">
        <v>22</v>
      </c>
      <c r="C14" s="8" t="s">
        <v>73</v>
      </c>
      <c r="D14" s="10">
        <v>15730000</v>
      </c>
      <c r="E14" s="8" t="s">
        <v>23</v>
      </c>
      <c r="F14" s="6">
        <v>1085929911</v>
      </c>
      <c r="G14" s="6" t="s">
        <v>83</v>
      </c>
      <c r="H14" s="7">
        <v>45602</v>
      </c>
      <c r="I14" s="7">
        <v>45604</v>
      </c>
      <c r="J14" s="6" t="s">
        <v>26</v>
      </c>
    </row>
    <row r="15" spans="1:10" x14ac:dyDescent="0.25">
      <c r="A15" s="6"/>
      <c r="B15" s="8"/>
      <c r="C15" s="8"/>
      <c r="D15" s="10"/>
      <c r="E15" s="6"/>
      <c r="F15" s="6"/>
      <c r="G15" s="6"/>
      <c r="H15" s="7"/>
      <c r="I15" s="7"/>
      <c r="J15" s="6"/>
    </row>
    <row r="16" spans="1:10" x14ac:dyDescent="0.25">
      <c r="A16" s="39" t="s">
        <v>25</v>
      </c>
      <c r="B16" s="40"/>
      <c r="C16" s="40"/>
      <c r="D16" s="11">
        <f>SUM(D5:D15)</f>
        <v>140902912</v>
      </c>
      <c r="E16" s="6"/>
      <c r="F16" s="6"/>
      <c r="G16" s="6"/>
      <c r="H16" s="6"/>
      <c r="I16" s="6"/>
      <c r="J16" s="6"/>
    </row>
    <row r="18" spans="3:4" x14ac:dyDescent="0.25">
      <c r="C18" s="14" t="s">
        <v>27</v>
      </c>
      <c r="D18" s="5">
        <v>923023</v>
      </c>
    </row>
    <row r="20" spans="3:4" x14ac:dyDescent="0.25">
      <c r="C20" s="14" t="s">
        <v>28</v>
      </c>
      <c r="D20" s="12">
        <f>+D16+D18</f>
        <v>141825935</v>
      </c>
    </row>
    <row r="21" spans="3:4" x14ac:dyDescent="0.25">
      <c r="D21" s="13"/>
    </row>
    <row r="26" spans="3:4" x14ac:dyDescent="0.25">
      <c r="C26" t="s">
        <v>56</v>
      </c>
    </row>
    <row r="27" spans="3:4" x14ac:dyDescent="0.25">
      <c r="C27" s="42" t="s">
        <v>61</v>
      </c>
      <c r="D27" s="42"/>
    </row>
    <row r="28" spans="3:4" x14ac:dyDescent="0.25">
      <c r="C28" s="1" t="s">
        <v>62</v>
      </c>
      <c r="D28" s="1"/>
    </row>
  </sheetData>
  <mergeCells count="2">
    <mergeCell ref="A16:C16"/>
    <mergeCell ref="C27:D27"/>
  </mergeCells>
  <pageMargins left="0.70866141732283472" right="0.70866141732283472" top="0.74803149606299213" bottom="0.74803149606299213" header="0.31496062992125984" footer="0.31496062992125984"/>
  <pageSetup scale="7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685F0-E794-495C-9D64-562E08A3A0C8}">
  <dimension ref="B1:H40"/>
  <sheetViews>
    <sheetView topLeftCell="A17" workbookViewId="0">
      <selection activeCell="C26" sqref="C26:H35"/>
    </sheetView>
  </sheetViews>
  <sheetFormatPr baseColWidth="10" defaultRowHeight="15" x14ac:dyDescent="0.25"/>
  <cols>
    <col min="4" max="4" width="20.7109375" bestFit="1" customWidth="1"/>
    <col min="6" max="6" width="18.28515625" bestFit="1" customWidth="1"/>
    <col min="7" max="7" width="19.28515625" bestFit="1" customWidth="1"/>
    <col min="8" max="8" width="19.5703125" bestFit="1" customWidth="1"/>
  </cols>
  <sheetData>
    <row r="1" spans="3:8" x14ac:dyDescent="0.25">
      <c r="C1" s="1" t="s">
        <v>58</v>
      </c>
    </row>
    <row r="2" spans="3:8" ht="15.75" thickBot="1" x14ac:dyDescent="0.3"/>
    <row r="3" spans="3:8" ht="15.75" thickBot="1" x14ac:dyDescent="0.3">
      <c r="C3" s="30" t="s">
        <v>34</v>
      </c>
      <c r="D3" s="31" t="s">
        <v>35</v>
      </c>
      <c r="E3" s="31" t="s">
        <v>40</v>
      </c>
      <c r="F3" s="31" t="s">
        <v>36</v>
      </c>
      <c r="G3" s="31" t="s">
        <v>37</v>
      </c>
      <c r="H3" s="31" t="s">
        <v>41</v>
      </c>
    </row>
    <row r="4" spans="3:8" ht="15.75" thickBot="1" x14ac:dyDescent="0.3">
      <c r="C4" s="32">
        <v>11100501</v>
      </c>
      <c r="D4" s="33" t="s">
        <v>38</v>
      </c>
      <c r="E4" s="34">
        <v>0</v>
      </c>
      <c r="F4" s="35">
        <v>142352442</v>
      </c>
      <c r="G4" s="35">
        <v>142023653</v>
      </c>
      <c r="H4" s="35">
        <v>328789</v>
      </c>
    </row>
    <row r="5" spans="3:8" ht="15.75" thickBot="1" x14ac:dyDescent="0.3">
      <c r="C5" s="32">
        <v>11100503</v>
      </c>
      <c r="D5" s="33" t="s">
        <v>39</v>
      </c>
      <c r="E5" s="34">
        <v>0</v>
      </c>
      <c r="F5" s="35">
        <v>892076</v>
      </c>
      <c r="G5" s="36">
        <v>694000</v>
      </c>
      <c r="H5" s="36">
        <v>198076</v>
      </c>
    </row>
    <row r="6" spans="3:8" x14ac:dyDescent="0.25">
      <c r="G6" s="15" t="s">
        <v>4</v>
      </c>
      <c r="H6" s="16">
        <f>SUM(H4:H5)</f>
        <v>526865</v>
      </c>
    </row>
    <row r="7" spans="3:8" x14ac:dyDescent="0.25">
      <c r="H7" s="3"/>
    </row>
    <row r="8" spans="3:8" x14ac:dyDescent="0.25">
      <c r="C8" t="s">
        <v>88</v>
      </c>
    </row>
    <row r="9" spans="3:8" x14ac:dyDescent="0.25">
      <c r="C9" t="s">
        <v>89</v>
      </c>
    </row>
    <row r="17" spans="2:3" x14ac:dyDescent="0.25">
      <c r="C17" s="1"/>
    </row>
    <row r="24" spans="2:3" x14ac:dyDescent="0.25">
      <c r="B24" s="1"/>
    </row>
    <row r="26" spans="2:3" x14ac:dyDescent="0.25">
      <c r="C26" t="s">
        <v>90</v>
      </c>
    </row>
    <row r="27" spans="2:3" x14ac:dyDescent="0.25">
      <c r="C27" t="s">
        <v>91</v>
      </c>
    </row>
    <row r="28" spans="2:3" x14ac:dyDescent="0.25">
      <c r="C28" t="s">
        <v>92</v>
      </c>
    </row>
    <row r="29" spans="2:3" x14ac:dyDescent="0.25">
      <c r="C29" s="41" t="s">
        <v>93</v>
      </c>
    </row>
    <row r="31" spans="2:3" x14ac:dyDescent="0.25">
      <c r="C31" t="s">
        <v>94</v>
      </c>
    </row>
    <row r="33" spans="3:4" x14ac:dyDescent="0.25">
      <c r="C33" t="s">
        <v>95</v>
      </c>
    </row>
    <row r="34" spans="3:4" x14ac:dyDescent="0.25">
      <c r="C34" t="s">
        <v>96</v>
      </c>
    </row>
    <row r="35" spans="3:4" x14ac:dyDescent="0.25">
      <c r="C35" t="s">
        <v>97</v>
      </c>
    </row>
    <row r="38" spans="3:4" x14ac:dyDescent="0.25">
      <c r="C38" t="s">
        <v>56</v>
      </c>
    </row>
    <row r="39" spans="3:4" x14ac:dyDescent="0.25">
      <c r="C39" s="42" t="s">
        <v>61</v>
      </c>
      <c r="D39" s="42"/>
    </row>
    <row r="40" spans="3:4" x14ac:dyDescent="0.25">
      <c r="C40" s="1" t="s">
        <v>62</v>
      </c>
      <c r="D40" s="1"/>
    </row>
  </sheetData>
  <mergeCells count="1">
    <mergeCell ref="C39:D39"/>
  </mergeCells>
  <pageMargins left="0.70866141732283472" right="0.70866141732283472" top="0.74803149606299213" bottom="0.74803149606299213" header="0.31496062992125984" footer="0.31496062992125984"/>
  <pageSetup scale="85" orientation="landscape"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C92D7-D0B9-4132-9A37-EE1B2BB936A5}">
  <dimension ref="B1:C23"/>
  <sheetViews>
    <sheetView tabSelected="1" workbookViewId="0">
      <selection activeCell="C18" sqref="C18"/>
    </sheetView>
  </sheetViews>
  <sheetFormatPr baseColWidth="10" defaultRowHeight="15" x14ac:dyDescent="0.25"/>
  <cols>
    <col min="2" max="2" width="34" bestFit="1" customWidth="1"/>
    <col min="3" max="3" width="62.85546875" bestFit="1" customWidth="1"/>
  </cols>
  <sheetData>
    <row r="1" spans="2:3" x14ac:dyDescent="0.25">
      <c r="B1" s="1" t="s">
        <v>59</v>
      </c>
    </row>
    <row r="3" spans="2:3" x14ac:dyDescent="0.25">
      <c r="B3" s="37" t="s">
        <v>42</v>
      </c>
      <c r="C3" s="37" t="s">
        <v>43</v>
      </c>
    </row>
    <row r="4" spans="2:3" x14ac:dyDescent="0.25">
      <c r="B4" s="2" t="s">
        <v>44</v>
      </c>
      <c r="C4" s="38" t="s">
        <v>102</v>
      </c>
    </row>
    <row r="5" spans="2:3" x14ac:dyDescent="0.25">
      <c r="B5" s="2" t="s">
        <v>45</v>
      </c>
      <c r="C5" s="38" t="s">
        <v>103</v>
      </c>
    </row>
    <row r="6" spans="2:3" x14ac:dyDescent="0.25">
      <c r="B6" s="2" t="s">
        <v>46</v>
      </c>
      <c r="C6" s="38" t="s">
        <v>104</v>
      </c>
    </row>
    <row r="7" spans="2:3" x14ac:dyDescent="0.25">
      <c r="B7" s="2" t="s">
        <v>47</v>
      </c>
      <c r="C7" s="38" t="s">
        <v>105</v>
      </c>
    </row>
    <row r="8" spans="2:3" x14ac:dyDescent="0.25">
      <c r="B8" s="2" t="s">
        <v>48</v>
      </c>
      <c r="C8" s="38" t="s">
        <v>106</v>
      </c>
    </row>
    <row r="9" spans="2:3" x14ac:dyDescent="0.25">
      <c r="B9" s="2" t="s">
        <v>49</v>
      </c>
      <c r="C9" s="38" t="s">
        <v>107</v>
      </c>
    </row>
    <row r="10" spans="2:3" x14ac:dyDescent="0.25">
      <c r="B10" s="2" t="s">
        <v>54</v>
      </c>
      <c r="C10" s="38" t="s">
        <v>108</v>
      </c>
    </row>
    <row r="13" spans="2:3" x14ac:dyDescent="0.25">
      <c r="B13" s="37" t="s">
        <v>42</v>
      </c>
      <c r="C13" s="37" t="s">
        <v>43</v>
      </c>
    </row>
    <row r="14" spans="2:3" x14ac:dyDescent="0.25">
      <c r="B14" s="2" t="s">
        <v>50</v>
      </c>
      <c r="C14" s="38" t="s">
        <v>98</v>
      </c>
    </row>
    <row r="15" spans="2:3" x14ac:dyDescent="0.25">
      <c r="B15" s="2" t="s">
        <v>51</v>
      </c>
      <c r="C15" s="38" t="s">
        <v>99</v>
      </c>
    </row>
    <row r="16" spans="2:3" x14ac:dyDescent="0.25">
      <c r="B16" s="2" t="s">
        <v>52</v>
      </c>
      <c r="C16" s="38" t="s">
        <v>100</v>
      </c>
    </row>
    <row r="17" spans="2:3" x14ac:dyDescent="0.25">
      <c r="B17" s="2" t="s">
        <v>53</v>
      </c>
      <c r="C17" s="38" t="s">
        <v>101</v>
      </c>
    </row>
    <row r="21" spans="2:3" x14ac:dyDescent="0.25">
      <c r="B21" t="s">
        <v>56</v>
      </c>
    </row>
    <row r="22" spans="2:3" x14ac:dyDescent="0.25">
      <c r="B22" s="42" t="s">
        <v>61</v>
      </c>
      <c r="C22" s="42"/>
    </row>
    <row r="23" spans="2:3" x14ac:dyDescent="0.25">
      <c r="B23" s="1" t="s">
        <v>62</v>
      </c>
      <c r="C23" s="1"/>
    </row>
  </sheetData>
  <mergeCells count="1">
    <mergeCell ref="B22:C22"/>
  </mergeCells>
  <hyperlinks>
    <hyperlink ref="C14" r:id="rId1" xr:uid="{C4085650-D750-48E4-A45E-DF406C5A150D}"/>
    <hyperlink ref="C15" r:id="rId2" xr:uid="{284B1520-7AFB-4725-8E26-C4F08489D760}"/>
    <hyperlink ref="C16" r:id="rId3" xr:uid="{C2BD1FE8-B50A-4F05-AC57-734989A17739}"/>
    <hyperlink ref="C17" r:id="rId4" xr:uid="{8B82F3F8-BC25-47DC-B125-23F9D44327D2}"/>
    <hyperlink ref="C4" r:id="rId5" xr:uid="{5BC8DCAA-D730-4C3A-A3A9-F957E7647DA0}"/>
    <hyperlink ref="C5" r:id="rId6" xr:uid="{75A39513-2F6C-4BF1-B971-45DBDB9608DB}"/>
    <hyperlink ref="C6" r:id="rId7" xr:uid="{14A71DC3-3518-4B90-8E9D-911C5B4D16FC}"/>
    <hyperlink ref="C7" r:id="rId8" xr:uid="{ADBEAE7C-0FFE-4288-AAD7-5E5CCE36169B}"/>
    <hyperlink ref="C8" r:id="rId9" xr:uid="{6914D2FD-4F4C-4951-9BF5-F7F17A5C7E5C}"/>
    <hyperlink ref="C9" r:id="rId10" xr:uid="{A28316DF-0AF7-41E9-9FF2-6258D440B440}"/>
    <hyperlink ref="C10" r:id="rId11" xr:uid="{B30F5072-E087-4F08-B5A5-1F188016BCBB}"/>
  </hyperlinks>
  <pageMargins left="0.70866141732283472" right="0.70866141732283472" top="0.74803149606299213" bottom="0.74803149606299213" header="0.31496062992125984" footer="0.31496062992125984"/>
  <pageSetup orientation="landscape" horizontalDpi="4294967293" verticalDpi="0"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INGRESOS Y COMP</vt:lpstr>
      <vt:lpstr>RESUMEN EJECUCION GASTOS</vt:lpstr>
      <vt:lpstr>SALDOS CONTABLES</vt:lpstr>
      <vt:lpstr>ESTADOS FINAN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Luisa Quitiaquez</dc:creator>
  <cp:lastModifiedBy>Anna Luisa Quitiaquez</cp:lastModifiedBy>
  <cp:lastPrinted>2025-03-11T23:58:40Z</cp:lastPrinted>
  <dcterms:created xsi:type="dcterms:W3CDTF">2025-02-11T01:49:59Z</dcterms:created>
  <dcterms:modified xsi:type="dcterms:W3CDTF">2025-03-11T23:58:50Z</dcterms:modified>
</cp:coreProperties>
</file>